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ktzeitberechnung" sheetId="1" r:id="rId1"/>
  </sheets>
  <definedNames>
    <definedName name="_xlnm.Print_Area" localSheetId="0">'Taktzeitberechnung'!$A$1:$D$45</definedName>
  </definedNames>
  <calcPr fullCalcOnLoad="1"/>
</workbook>
</file>

<file path=xl/sharedStrings.xml><?xml version="1.0" encoding="utf-8"?>
<sst xmlns="http://schemas.openxmlformats.org/spreadsheetml/2006/main" count="108" uniqueCount="68">
  <si>
    <t>Tagesschicht</t>
  </si>
  <si>
    <t>h</t>
  </si>
  <si>
    <t>Tage</t>
  </si>
  <si>
    <t>Zeit</t>
  </si>
  <si>
    <t>Teile Menge</t>
  </si>
  <si>
    <t>Stück</t>
  </si>
  <si>
    <t>min</t>
  </si>
  <si>
    <t>Anzahl der Maschinen</t>
  </si>
  <si>
    <t>Taktzeit</t>
  </si>
  <si>
    <t>Feiertage</t>
  </si>
  <si>
    <t>ca. 14 Feiertage</t>
  </si>
  <si>
    <t>Menge pro Zeit</t>
  </si>
  <si>
    <t xml:space="preserve">Drehzahl </t>
  </si>
  <si>
    <t>U/min</t>
  </si>
  <si>
    <t>mm</t>
  </si>
  <si>
    <t>Gewindetiefe</t>
  </si>
  <si>
    <t>Zustellweg</t>
  </si>
  <si>
    <t>Gewindesteigung</t>
  </si>
  <si>
    <t>Rückstellgeschwindigkeit</t>
  </si>
  <si>
    <t>Bearbeitungszeit</t>
  </si>
  <si>
    <t>mm/Sek.</t>
  </si>
  <si>
    <t>Sek.</t>
  </si>
  <si>
    <t>Zykluszeit</t>
  </si>
  <si>
    <t>Umdrehunge pro Sekunde</t>
  </si>
  <si>
    <t>Berarbeitungsweg pro Sekunde</t>
  </si>
  <si>
    <t>U/Sek.</t>
  </si>
  <si>
    <t>Sek./U</t>
  </si>
  <si>
    <t>Rücklaufzeit</t>
  </si>
  <si>
    <t>Zustellzeit</t>
  </si>
  <si>
    <t>Berechnete Werte</t>
  </si>
  <si>
    <t>Konstanten</t>
  </si>
  <si>
    <t>Berechnung</t>
  </si>
  <si>
    <t>Startverzögerung</t>
  </si>
  <si>
    <t>Stopzeit Umdrehzeit</t>
  </si>
  <si>
    <t>Rückstellzeit Vorschub</t>
  </si>
  <si>
    <t>Rücklaufdrehzahl</t>
  </si>
  <si>
    <t>Sek. pro Umdrehung Rücklauf</t>
  </si>
  <si>
    <t>Bremszeitfaktor</t>
  </si>
  <si>
    <t>Beschleunigungszeitfaktor zurück</t>
  </si>
  <si>
    <t>Bremszeit Stop</t>
  </si>
  <si>
    <t>Rücklauf</t>
  </si>
  <si>
    <t>Bearbeitung</t>
  </si>
  <si>
    <t>Sek. pro Umdrehung</t>
  </si>
  <si>
    <t>Rücklaufsweg pro Sekunde</t>
  </si>
  <si>
    <t>Rückstellweg (Freigabehöhe)</t>
  </si>
  <si>
    <t>Rückstellung in Endlage (Freigabe)</t>
  </si>
  <si>
    <t>Beschleunigungszeit zurück</t>
  </si>
  <si>
    <t>Stopzeit</t>
  </si>
  <si>
    <t>Faktor</t>
  </si>
  <si>
    <t>Umdrehzeit</t>
  </si>
  <si>
    <t>Bestückungszeit</t>
  </si>
  <si>
    <t>Ausblenden</t>
  </si>
  <si>
    <t>Eingabewerte</t>
  </si>
  <si>
    <t>Zykluszeitberechnung der Gewindebearbeitung</t>
  </si>
  <si>
    <t>Die maximale Taktzeit ist von der Zykluszeit der Gewindebearbeitung abhängig!</t>
  </si>
  <si>
    <t>Sekunden pro Teil</t>
  </si>
  <si>
    <t>Benötigte Zeiten:</t>
  </si>
  <si>
    <t>Bestückung</t>
  </si>
  <si>
    <t>Zustellung</t>
  </si>
  <si>
    <t>Taktzeitberechnung</t>
  </si>
  <si>
    <t>Stück pro Minute</t>
  </si>
  <si>
    <t>Wartungszeit pro Schicht</t>
  </si>
  <si>
    <t>Arbeitstage pro Woche</t>
  </si>
  <si>
    <t>Zustellgeschwindigkeit in % von optimaler Zustellgeschwindigkeit</t>
  </si>
  <si>
    <t>%</t>
  </si>
  <si>
    <t>Rückstellgeschwindigkeit in % von optimaler Rückstellgeschwindigkeit</t>
  </si>
  <si>
    <t>Zustellgeschwindigkeit</t>
  </si>
  <si>
    <t>Die Formeln der Takzeit und Zykluszeiberechnung sind nicht verknüpft!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</si>
</sst>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00000"/>
    <numFmt numFmtId="169" formatCode="0.0"/>
    <numFmt numFmtId="170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9" fillId="33" borderId="0" xfId="0" applyFont="1" applyFill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34" borderId="0" xfId="0" applyFont="1" applyFill="1" applyBorder="1" applyAlignment="1" applyProtection="1">
      <alignment horizontal="right"/>
      <protection locked="0"/>
    </xf>
    <xf numFmtId="169" fontId="46" fillId="34" borderId="0" xfId="0" applyNumberFormat="1" applyFont="1" applyFill="1" applyBorder="1" applyAlignment="1" applyProtection="1">
      <alignment horizontal="right"/>
      <protection locked="0"/>
    </xf>
    <xf numFmtId="2" fontId="46" fillId="34" borderId="0" xfId="0" applyNumberFormat="1" applyFont="1" applyFill="1" applyBorder="1" applyAlignment="1" applyProtection="1">
      <alignment horizontal="right"/>
      <protection locked="0"/>
    </xf>
    <xf numFmtId="0" fontId="46" fillId="34" borderId="0" xfId="0" applyFont="1" applyFill="1" applyBorder="1" applyAlignment="1" applyProtection="1">
      <alignment/>
      <protection locked="0"/>
    </xf>
    <xf numFmtId="3" fontId="46" fillId="34" borderId="0" xfId="0" applyNumberFormat="1" applyFont="1" applyFill="1" applyBorder="1" applyAlignment="1" applyProtection="1">
      <alignment/>
      <protection locked="0"/>
    </xf>
    <xf numFmtId="0" fontId="46" fillId="34" borderId="14" xfId="0" applyFont="1" applyFill="1" applyBorder="1" applyAlignment="1">
      <alignment horizontal="right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34" borderId="10" xfId="0" applyFont="1" applyFill="1" applyBorder="1" applyAlignment="1" applyProtection="1">
      <alignment/>
      <protection locked="0"/>
    </xf>
    <xf numFmtId="0" fontId="46" fillId="0" borderId="17" xfId="0" applyFont="1" applyBorder="1" applyAlignment="1">
      <alignment/>
    </xf>
    <xf numFmtId="169" fontId="46" fillId="34" borderId="1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>
      <alignment/>
    </xf>
    <xf numFmtId="1" fontId="46" fillId="34" borderId="0" xfId="0" applyNumberFormat="1" applyFont="1" applyFill="1" applyBorder="1" applyAlignment="1" applyProtection="1">
      <alignment horizontal="right"/>
      <protection locked="0"/>
    </xf>
    <xf numFmtId="0" fontId="50" fillId="0" borderId="18" xfId="0" applyFont="1" applyBorder="1" applyAlignment="1">
      <alignment/>
    </xf>
    <xf numFmtId="0" fontId="46" fillId="0" borderId="18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67.57421875" style="2" customWidth="1"/>
    <col min="2" max="2" width="15.140625" style="2" customWidth="1"/>
    <col min="3" max="3" width="20.8515625" style="2" customWidth="1"/>
    <col min="4" max="4" width="37.8515625" style="2" customWidth="1"/>
    <col min="5" max="16384" width="9.140625" style="2" customWidth="1"/>
  </cols>
  <sheetData>
    <row r="1" ht="23.25">
      <c r="A1" s="1" t="s">
        <v>59</v>
      </c>
    </row>
    <row r="3" spans="1:3" ht="14.25">
      <c r="A3" s="12"/>
      <c r="B3" s="20" t="s">
        <v>52</v>
      </c>
      <c r="C3" s="21"/>
    </row>
    <row r="4" spans="1:3" ht="14.25">
      <c r="A4" s="13" t="s">
        <v>3</v>
      </c>
      <c r="B4" s="18">
        <v>365</v>
      </c>
      <c r="C4" s="22" t="s">
        <v>2</v>
      </c>
    </row>
    <row r="5" spans="1:4" ht="14.25">
      <c r="A5" s="13" t="s">
        <v>9</v>
      </c>
      <c r="B5" s="18">
        <v>14</v>
      </c>
      <c r="C5" s="22" t="s">
        <v>2</v>
      </c>
      <c r="D5" s="2" t="s">
        <v>10</v>
      </c>
    </row>
    <row r="6" spans="1:3" ht="14.25">
      <c r="A6" s="13" t="s">
        <v>62</v>
      </c>
      <c r="B6" s="18">
        <v>5</v>
      </c>
      <c r="C6" s="22" t="s">
        <v>2</v>
      </c>
    </row>
    <row r="7" spans="1:3" ht="14.25">
      <c r="A7" s="13" t="s">
        <v>0</v>
      </c>
      <c r="B7" s="18">
        <v>8</v>
      </c>
      <c r="C7" s="22" t="s">
        <v>1</v>
      </c>
    </row>
    <row r="8" spans="1:3" ht="14.25">
      <c r="A8" s="13" t="s">
        <v>61</v>
      </c>
      <c r="B8" s="18">
        <v>30</v>
      </c>
      <c r="C8" s="22" t="s">
        <v>6</v>
      </c>
    </row>
    <row r="9" spans="1:3" ht="14.25">
      <c r="A9" s="13" t="s">
        <v>4</v>
      </c>
      <c r="B9" s="19">
        <v>800000</v>
      </c>
      <c r="C9" s="22" t="s">
        <v>5</v>
      </c>
    </row>
    <row r="10" spans="1:3" ht="14.25">
      <c r="A10" s="14" t="s">
        <v>7</v>
      </c>
      <c r="B10" s="23">
        <v>1</v>
      </c>
      <c r="C10" s="24" t="s">
        <v>5</v>
      </c>
    </row>
    <row r="12" spans="1:3" ht="15">
      <c r="A12" s="3" t="s">
        <v>11</v>
      </c>
      <c r="B12" s="4">
        <f>B9/((B4-B5)/7*B6)/(B7-(B8/60))/60/B10</f>
        <v>7.09085153529598</v>
      </c>
      <c r="C12" s="3" t="s">
        <v>60</v>
      </c>
    </row>
    <row r="13" spans="1:3" ht="15">
      <c r="A13" s="3" t="s">
        <v>8</v>
      </c>
      <c r="B13" s="4">
        <f>60/B12</f>
        <v>8.461607142857142</v>
      </c>
      <c r="C13" s="3" t="s">
        <v>55</v>
      </c>
    </row>
    <row r="14" spans="1:3" ht="15">
      <c r="A14" s="3"/>
      <c r="B14" s="4"/>
      <c r="C14" s="3"/>
    </row>
    <row r="16" s="26" customFormat="1" ht="14.25">
      <c r="A16" s="26" t="s">
        <v>54</v>
      </c>
    </row>
    <row r="17" ht="14.25">
      <c r="A17" s="26" t="s">
        <v>67</v>
      </c>
    </row>
    <row r="18" spans="1:4" ht="15" thickBot="1">
      <c r="A18" s="28"/>
      <c r="B18" s="29"/>
      <c r="C18" s="29"/>
      <c r="D18" s="29"/>
    </row>
    <row r="20" ht="23.25">
      <c r="A20" s="1" t="s">
        <v>53</v>
      </c>
    </row>
    <row r="21" ht="14.25">
      <c r="B21" s="5"/>
    </row>
    <row r="22" spans="1:3" ht="14.25">
      <c r="A22" s="12"/>
      <c r="B22" s="20" t="s">
        <v>52</v>
      </c>
      <c r="C22" s="21"/>
    </row>
    <row r="23" spans="1:3" ht="14.25">
      <c r="A23" s="13" t="s">
        <v>12</v>
      </c>
      <c r="B23" s="15">
        <v>1500</v>
      </c>
      <c r="C23" s="22" t="s">
        <v>13</v>
      </c>
    </row>
    <row r="24" spans="1:3" ht="14.25">
      <c r="A24" s="13" t="s">
        <v>35</v>
      </c>
      <c r="B24" s="15">
        <v>2400</v>
      </c>
      <c r="C24" s="22" t="s">
        <v>13</v>
      </c>
    </row>
    <row r="25" spans="1:3" ht="14.25">
      <c r="A25" s="13" t="s">
        <v>15</v>
      </c>
      <c r="B25" s="16">
        <v>10</v>
      </c>
      <c r="C25" s="22" t="s">
        <v>14</v>
      </c>
    </row>
    <row r="26" spans="1:3" ht="14.25">
      <c r="A26" s="13" t="s">
        <v>17</v>
      </c>
      <c r="B26" s="17">
        <v>0.75</v>
      </c>
      <c r="C26" s="22" t="s">
        <v>14</v>
      </c>
    </row>
    <row r="27" spans="1:3" ht="14.25">
      <c r="A27" s="13" t="s">
        <v>16</v>
      </c>
      <c r="B27" s="16">
        <v>10</v>
      </c>
      <c r="C27" s="22" t="s">
        <v>14</v>
      </c>
    </row>
    <row r="28" spans="1:3" ht="14.25">
      <c r="A28" s="13" t="s">
        <v>63</v>
      </c>
      <c r="B28" s="27">
        <v>100</v>
      </c>
      <c r="C28" s="22" t="s">
        <v>64</v>
      </c>
    </row>
    <row r="29" spans="1:3" ht="14.25">
      <c r="A29" s="13" t="s">
        <v>44</v>
      </c>
      <c r="B29" s="16">
        <v>10</v>
      </c>
      <c r="C29" s="22" t="s">
        <v>14</v>
      </c>
    </row>
    <row r="30" spans="1:3" ht="14.25">
      <c r="A30" s="13" t="s">
        <v>65</v>
      </c>
      <c r="B30" s="27">
        <v>100</v>
      </c>
      <c r="C30" s="22" t="s">
        <v>64</v>
      </c>
    </row>
    <row r="31" spans="1:3" ht="14.25">
      <c r="A31" s="14" t="s">
        <v>50</v>
      </c>
      <c r="B31" s="25">
        <v>0</v>
      </c>
      <c r="C31" s="24" t="s">
        <v>21</v>
      </c>
    </row>
    <row r="33" spans="1:3" ht="14.25">
      <c r="A33" s="2" t="s">
        <v>66</v>
      </c>
      <c r="B33" s="5">
        <f>B27/B52</f>
        <v>18.75</v>
      </c>
      <c r="C33" s="2" t="s">
        <v>20</v>
      </c>
    </row>
    <row r="34" spans="1:3" ht="14.25">
      <c r="A34" s="2" t="s">
        <v>18</v>
      </c>
      <c r="B34" s="5">
        <f>B29/B70</f>
        <v>30</v>
      </c>
      <c r="C34" s="2" t="s">
        <v>20</v>
      </c>
    </row>
    <row r="35" ht="14.25">
      <c r="B35" s="5"/>
    </row>
    <row r="36" spans="1:2" ht="14.25">
      <c r="A36" s="2" t="s">
        <v>56</v>
      </c>
      <c r="B36" s="5"/>
    </row>
    <row r="37" spans="1:3" ht="14.25">
      <c r="A37" s="2" t="s">
        <v>57</v>
      </c>
      <c r="B37" s="5">
        <f>B31</f>
        <v>0</v>
      </c>
      <c r="C37" s="2" t="s">
        <v>21</v>
      </c>
    </row>
    <row r="38" spans="1:3" ht="14.25">
      <c r="A38" s="2" t="s">
        <v>58</v>
      </c>
      <c r="B38" s="5">
        <f>B52+B51</f>
        <v>0.6333333333333333</v>
      </c>
      <c r="C38" s="2" t="s">
        <v>21</v>
      </c>
    </row>
    <row r="39" spans="1:3" ht="14.25">
      <c r="A39" s="2" t="s">
        <v>41</v>
      </c>
      <c r="B39" s="5">
        <f>B58+B60</f>
        <v>0.6783333333333333</v>
      </c>
      <c r="C39" s="2" t="s">
        <v>21</v>
      </c>
    </row>
    <row r="40" spans="1:3" ht="14.25">
      <c r="A40" s="2" t="s">
        <v>49</v>
      </c>
      <c r="B40" s="5">
        <f>B61</f>
        <v>0.1</v>
      </c>
      <c r="C40" s="2" t="s">
        <v>21</v>
      </c>
    </row>
    <row r="41" spans="1:3" ht="14.25">
      <c r="A41" s="2" t="s">
        <v>40</v>
      </c>
      <c r="B41" s="5">
        <f>B68+B62</f>
        <v>0.5485333333333333</v>
      </c>
      <c r="C41" s="2" t="s">
        <v>21</v>
      </c>
    </row>
    <row r="42" spans="1:3" ht="14.25">
      <c r="A42" s="2" t="s">
        <v>45</v>
      </c>
      <c r="B42" s="5">
        <f>B70</f>
        <v>0.3333333333333333</v>
      </c>
      <c r="C42" s="2" t="s">
        <v>21</v>
      </c>
    </row>
    <row r="43" ht="14.25">
      <c r="B43" s="5"/>
    </row>
    <row r="44" spans="1:3" ht="15">
      <c r="A44" s="3" t="s">
        <v>11</v>
      </c>
      <c r="B44" s="4">
        <f>60/B45</f>
        <v>26.160509257913553</v>
      </c>
      <c r="C44" s="3" t="s">
        <v>60</v>
      </c>
    </row>
    <row r="45" spans="1:3" ht="15">
      <c r="A45" s="3" t="s">
        <v>22</v>
      </c>
      <c r="B45" s="4">
        <f>SUM(B37:B43)</f>
        <v>2.2935333333333334</v>
      </c>
      <c r="C45" s="3" t="s">
        <v>55</v>
      </c>
    </row>
    <row r="47" spans="1:3" ht="15" hidden="1">
      <c r="A47" s="11" t="s">
        <v>51</v>
      </c>
      <c r="B47" s="6"/>
      <c r="C47" s="7"/>
    </row>
    <row r="48" spans="1:3" ht="15" hidden="1">
      <c r="A48" s="8" t="s">
        <v>31</v>
      </c>
      <c r="B48" s="6"/>
      <c r="C48" s="7"/>
    </row>
    <row r="49" spans="1:3" ht="14.25" hidden="1">
      <c r="A49" s="7" t="s">
        <v>29</v>
      </c>
      <c r="B49" s="6"/>
      <c r="C49" s="7"/>
    </row>
    <row r="50" spans="1:3" ht="14.25" hidden="1">
      <c r="A50" s="7"/>
      <c r="B50" s="6"/>
      <c r="C50" s="7"/>
    </row>
    <row r="51" spans="1:3" ht="14.25" hidden="1">
      <c r="A51" s="7" t="s">
        <v>32</v>
      </c>
      <c r="B51" s="6">
        <f>B75</f>
        <v>0.1</v>
      </c>
      <c r="C51" s="7" t="s">
        <v>21</v>
      </c>
    </row>
    <row r="52" spans="1:3" ht="14.25" hidden="1">
      <c r="A52" s="7" t="s">
        <v>28</v>
      </c>
      <c r="B52" s="6">
        <f>B27/B57/B28*100</f>
        <v>0.5333333333333333</v>
      </c>
      <c r="C52" s="7" t="s">
        <v>21</v>
      </c>
    </row>
    <row r="53" spans="1:3" ht="14.25" hidden="1">
      <c r="A53" s="7"/>
      <c r="B53" s="6"/>
      <c r="C53" s="7"/>
    </row>
    <row r="54" spans="1:3" ht="14.25" hidden="1">
      <c r="A54" s="9" t="s">
        <v>41</v>
      </c>
      <c r="B54" s="6"/>
      <c r="C54" s="7"/>
    </row>
    <row r="55" spans="1:3" ht="14.25" hidden="1">
      <c r="A55" s="7" t="s">
        <v>23</v>
      </c>
      <c r="B55" s="6">
        <f>B23/60</f>
        <v>25</v>
      </c>
      <c r="C55" s="7" t="s">
        <v>25</v>
      </c>
    </row>
    <row r="56" spans="1:3" ht="14.25" hidden="1">
      <c r="A56" s="7" t="s">
        <v>42</v>
      </c>
      <c r="B56" s="6">
        <f>60/B23</f>
        <v>0.04</v>
      </c>
      <c r="C56" s="7" t="s">
        <v>26</v>
      </c>
    </row>
    <row r="57" spans="1:3" ht="14.25" hidden="1">
      <c r="A57" s="7" t="s">
        <v>24</v>
      </c>
      <c r="B57" s="6">
        <f>B55*B26</f>
        <v>18.75</v>
      </c>
      <c r="C57" s="7" t="s">
        <v>20</v>
      </c>
    </row>
    <row r="58" spans="1:3" ht="14.25" hidden="1">
      <c r="A58" s="7" t="s">
        <v>19</v>
      </c>
      <c r="B58" s="6">
        <f>B25*B56/B26</f>
        <v>0.5333333333333333</v>
      </c>
      <c r="C58" s="7" t="s">
        <v>21</v>
      </c>
    </row>
    <row r="59" spans="1:3" ht="14.25" hidden="1">
      <c r="A59" s="7"/>
      <c r="B59" s="6"/>
      <c r="C59" s="7"/>
    </row>
    <row r="60" spans="1:3" ht="14.25" hidden="1">
      <c r="A60" s="7" t="s">
        <v>39</v>
      </c>
      <c r="B60" s="6">
        <f>((B23*0.0002)^2*B77)+0.1</f>
        <v>0.14500000000000002</v>
      </c>
      <c r="C60" s="7" t="s">
        <v>21</v>
      </c>
    </row>
    <row r="61" spans="1:3" ht="14.25" hidden="1">
      <c r="A61" s="7" t="s">
        <v>33</v>
      </c>
      <c r="B61" s="6">
        <f>B76</f>
        <v>0.1</v>
      </c>
      <c r="C61" s="7" t="s">
        <v>21</v>
      </c>
    </row>
    <row r="62" spans="1:3" ht="14.25" hidden="1">
      <c r="A62" s="7" t="s">
        <v>46</v>
      </c>
      <c r="B62" s="6">
        <f>((B24*0.0002)^2*B79)+0.1</f>
        <v>0.21520000000000003</v>
      </c>
      <c r="C62" s="7" t="s">
        <v>21</v>
      </c>
    </row>
    <row r="63" spans="1:3" ht="14.25" hidden="1">
      <c r="A63" s="7"/>
      <c r="B63" s="6"/>
      <c r="C63" s="7"/>
    </row>
    <row r="64" spans="1:3" ht="14.25" hidden="1">
      <c r="A64" s="9" t="s">
        <v>40</v>
      </c>
      <c r="B64" s="6"/>
      <c r="C64" s="7"/>
    </row>
    <row r="65" spans="1:3" ht="14.25" hidden="1">
      <c r="A65" s="7" t="s">
        <v>23</v>
      </c>
      <c r="B65" s="6">
        <f>B24/60</f>
        <v>40</v>
      </c>
      <c r="C65" s="7" t="s">
        <v>25</v>
      </c>
    </row>
    <row r="66" spans="1:3" ht="14.25" hidden="1">
      <c r="A66" s="7" t="s">
        <v>36</v>
      </c>
      <c r="B66" s="6">
        <f>60/B24</f>
        <v>0.025</v>
      </c>
      <c r="C66" s="7" t="s">
        <v>26</v>
      </c>
    </row>
    <row r="67" spans="1:3" ht="14.25" hidden="1">
      <c r="A67" s="7" t="s">
        <v>43</v>
      </c>
      <c r="B67" s="6">
        <f>B65*B26</f>
        <v>30</v>
      </c>
      <c r="C67" s="7" t="s">
        <v>20</v>
      </c>
    </row>
    <row r="68" spans="1:3" ht="14.25" hidden="1">
      <c r="A68" s="7" t="s">
        <v>27</v>
      </c>
      <c r="B68" s="6">
        <f>B25*B66/B26</f>
        <v>0.3333333333333333</v>
      </c>
      <c r="C68" s="7" t="s">
        <v>21</v>
      </c>
    </row>
    <row r="69" spans="1:3" ht="14.25" hidden="1">
      <c r="A69" s="7"/>
      <c r="B69" s="6"/>
      <c r="C69" s="7"/>
    </row>
    <row r="70" spans="1:3" ht="14.25" hidden="1">
      <c r="A70" s="7" t="s">
        <v>34</v>
      </c>
      <c r="B70" s="6">
        <f>B29/B67/B30*100</f>
        <v>0.3333333333333333</v>
      </c>
      <c r="C70" s="7" t="s">
        <v>21</v>
      </c>
    </row>
    <row r="71" spans="1:3" ht="14.25" hidden="1">
      <c r="A71" s="7"/>
      <c r="B71" s="7"/>
      <c r="C71" s="7"/>
    </row>
    <row r="72" spans="1:3" ht="14.25" hidden="1">
      <c r="A72" s="7"/>
      <c r="B72" s="7"/>
      <c r="C72" s="7"/>
    </row>
    <row r="73" spans="1:3" ht="14.25" hidden="1">
      <c r="A73" s="7"/>
      <c r="B73" s="7"/>
      <c r="C73" s="7"/>
    </row>
    <row r="74" spans="1:3" ht="15" hidden="1">
      <c r="A74" s="10" t="s">
        <v>30</v>
      </c>
      <c r="B74" s="7"/>
      <c r="C74" s="7"/>
    </row>
    <row r="75" spans="1:3" ht="14.25" hidden="1">
      <c r="A75" s="7" t="s">
        <v>32</v>
      </c>
      <c r="B75" s="7">
        <v>0.1</v>
      </c>
      <c r="C75" s="7" t="s">
        <v>21</v>
      </c>
    </row>
    <row r="76" spans="1:3" ht="14.25" hidden="1">
      <c r="A76" s="7" t="s">
        <v>33</v>
      </c>
      <c r="B76" s="7">
        <v>0.1</v>
      </c>
      <c r="C76" s="7" t="s">
        <v>21</v>
      </c>
    </row>
    <row r="77" spans="1:3" ht="14.25" hidden="1">
      <c r="A77" s="7" t="s">
        <v>37</v>
      </c>
      <c r="B77" s="7">
        <v>0.5</v>
      </c>
      <c r="C77" s="7" t="s">
        <v>48</v>
      </c>
    </row>
    <row r="78" spans="1:3" ht="14.25" hidden="1">
      <c r="A78" s="7" t="s">
        <v>47</v>
      </c>
      <c r="B78" s="7">
        <v>0.1</v>
      </c>
      <c r="C78" s="7" t="s">
        <v>21</v>
      </c>
    </row>
    <row r="79" spans="1:3" ht="14.25" hidden="1">
      <c r="A79" s="7" t="s">
        <v>38</v>
      </c>
      <c r="B79" s="7">
        <v>0.5</v>
      </c>
      <c r="C79" s="7" t="s">
        <v>48</v>
      </c>
    </row>
  </sheetData>
  <sheetProtection password="D118" sheet="1" selectLockedCells="1"/>
  <printOptions/>
  <pageMargins left="0.7086614173228347" right="0.7086614173228347" top="1.535433070866142" bottom="0.7480314960629921" header="0.31496062992125984" footer="0.31496062992125984"/>
  <pageSetup fitToHeight="1" fitToWidth="1" horizontalDpi="600" verticalDpi="600" orientation="portrait" paperSize="9" scale="85" r:id="rId2"/>
  <headerFooter>
    <oddHeader>&amp;R&amp;G</oddHeader>
    <oddFooter>&amp;Lhttp://www.taurox.de &amp;C&amp;F&amp;R&amp;D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2016-12-06T07:01:26Z</dcterms:modified>
  <cp:category/>
  <cp:version/>
  <cp:contentType/>
  <cp:contentStatus/>
</cp:coreProperties>
</file>